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AQ10" i="7" l="1"/>
  <c r="AP10" i="7"/>
  <c r="AO10" i="7"/>
  <c r="AN10" i="7"/>
  <c r="AM10" i="7"/>
  <c r="AL10" i="7"/>
  <c r="Y10" i="7"/>
  <c r="I16" i="7" s="1"/>
  <c r="N16" i="7" s="1"/>
  <c r="Z10" i="7" s="1"/>
  <c r="X10" i="7"/>
  <c r="H16" i="7" s="1"/>
  <c r="W10" i="7"/>
  <c r="G16" i="7" s="1"/>
  <c r="V10" i="7"/>
  <c r="F16" i="7" s="1"/>
  <c r="U10" i="7"/>
  <c r="E16" i="7" s="1"/>
  <c r="M10" i="7"/>
  <c r="L10" i="7"/>
  <c r="K10" i="7"/>
  <c r="J10" i="7"/>
  <c r="I10" i="7"/>
  <c r="H10" i="7"/>
  <c r="H15" i="7" s="1"/>
  <c r="G10" i="7"/>
  <c r="G15" i="7" s="1"/>
  <c r="F10" i="7"/>
  <c r="F15" i="7" s="1"/>
  <c r="E10" i="7"/>
  <c r="E15" i="7" s="1"/>
  <c r="O10" i="7"/>
  <c r="O15" i="7" s="1"/>
  <c r="O18" i="7" s="1"/>
  <c r="O19" i="7" s="1"/>
  <c r="L16" i="7" l="1"/>
  <c r="K16" i="7"/>
  <c r="M16" i="7"/>
  <c r="D12" i="7"/>
  <c r="K15" i="7"/>
  <c r="F18" i="7"/>
  <c r="H18" i="7"/>
  <c r="L15" i="7"/>
  <c r="E18" i="7"/>
  <c r="G18" i="7"/>
  <c r="I15" i="7"/>
  <c r="N10" i="7"/>
  <c r="N15" i="7" s="1"/>
  <c r="I18" i="7" l="1"/>
  <c r="M15" i="7"/>
  <c r="L18" i="7"/>
  <c r="K18" i="7"/>
  <c r="N18" i="7" l="1"/>
  <c r="M18" i="7"/>
  <c r="AG7" i="5" l="1"/>
  <c r="AE7" i="5"/>
  <c r="AD7" i="5"/>
  <c r="AC7" i="5"/>
  <c r="AB7" i="5"/>
  <c r="AA7" i="5"/>
  <c r="AG4" i="5"/>
  <c r="K11" i="5" l="1"/>
  <c r="F11" i="5"/>
  <c r="AS7" i="5"/>
  <c r="AQ7" i="5"/>
  <c r="AP7" i="5"/>
  <c r="AO7" i="5"/>
  <c r="G12" i="5" s="1"/>
  <c r="AN7" i="5"/>
  <c r="AM7" i="5"/>
  <c r="K12" i="5"/>
  <c r="I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F7" i="5"/>
  <c r="E7" i="5"/>
  <c r="E11" i="5" s="1"/>
  <c r="E13" i="5" s="1"/>
  <c r="G13" i="5" l="1"/>
  <c r="K13" i="5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 l="1"/>
</calcChain>
</file>

<file path=xl/sharedStrings.xml><?xml version="1.0" encoding="utf-8"?>
<sst xmlns="http://schemas.openxmlformats.org/spreadsheetml/2006/main" count="193" uniqueCount="84">
  <si>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</si>
  <si>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</si>
  <si>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</si>
  <si>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</si>
  <si>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</si>
  <si>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</si>
  <si>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</si>
  <si>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</si>
  <si>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</si>
  <si>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</si>
  <si>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</si>
  <si>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</si>
  <si>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</si>
  <si>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</si>
  <si>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</si>
  <si>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</si>
  <si>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</si>
  <si>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</si>
  <si>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</si>
  <si>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</si>
  <si>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</si>
  <si>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</si>
  <si>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</si>
  <si>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</si>
  <si>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</si>
  <si>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Rasmus Surakka</t>
  </si>
  <si>
    <t>6.</t>
  </si>
  <si>
    <t>IPV  2</t>
  </si>
  <si>
    <t>19.8.2001   Lappeenranta</t>
  </si>
  <si>
    <t>Pesä Ysit = Pesä Ysit, Lappeenranta  (1976),  kasvattajaseura</t>
  </si>
  <si>
    <t>7.</t>
  </si>
  <si>
    <t>2.</t>
  </si>
  <si>
    <t>LMV</t>
  </si>
  <si>
    <t>LMV = Lahden Mailaveikot  (1929)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</si>
  <si>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</si>
  <si>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</si>
  <si>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</si>
  <si>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</si>
  <si>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</si>
  <si>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</si>
  <si>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</si>
  <si>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</si>
  <si>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</si>
  <si>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</si>
  <si>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</si>
  <si>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</si>
  <si>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</si>
  <si>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</si>
  <si>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</si>
  <si>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</si>
  <si>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</si>
  <si>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</si>
  <si>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</si>
  <si>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</si>
  <si>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</si>
  <si>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</si>
  <si>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</si>
  <si>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</si>
  <si>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</si>
  <si>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</si>
  <si>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</si>
  <si>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</si>
  <si>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</si>
  <si>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</si>
  <si>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</si>
  <si>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</si>
  <si>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</si>
  <si>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</si>
  <si>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</si>
  <si>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IPV</t>
  </si>
  <si>
    <t>9.</t>
  </si>
  <si>
    <t>24.07. 2020  Manse PP - IPV  1-0  (4-4, 2-0)</t>
  </si>
  <si>
    <t xml:space="preserve">  18 v 11 kk   5 pv</t>
  </si>
  <si>
    <t>ENSIMMÄISET RUNKOSARJASSA</t>
  </si>
  <si>
    <t>ENSIMMÄISET PUDOTUSPELEISSÄ</t>
  </si>
  <si>
    <t>YLEISÖ</t>
  </si>
  <si>
    <t>1.   27.08. 2021  Manse PP - IPV  1-2 s</t>
  </si>
  <si>
    <t>22.06. 2021  IPV -Manse PP  1-2  (4-2, 8-13, 1-3)</t>
  </si>
  <si>
    <t xml:space="preserve">21.  ottelu  </t>
  </si>
  <si>
    <t xml:space="preserve">  19 v 10 kk   3 pv</t>
  </si>
  <si>
    <t>20 v    0 kk   8 pv</t>
  </si>
  <si>
    <t>0/1</t>
  </si>
  <si>
    <t>2-3  Manse PP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</si>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</sst>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28" customWidth="1"/>
    <col min="3" max="3" width="6.140625" style="129" customWidth="1"/>
    <col min="4" max="4" width="8.42578125" style="128" customWidth="1"/>
    <col min="5" max="12" width="5.7109375" style="129" customWidth="1"/>
    <col min="13" max="13" width="6" style="129" customWidth="1"/>
    <col min="14" max="14" width="8.85546875" style="12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9" customWidth="1"/>
    <col min="26" max="26" width="9.28515625" style="129" customWidth="1"/>
    <col min="27" max="27" width="0.7109375" style="129" customWidth="1"/>
    <col min="28" max="31" width="6.7109375" style="129" customWidth="1"/>
    <col min="32" max="32" width="0.7109375" style="129" customWidth="1"/>
    <col min="33" max="33" width="15" style="129" customWidth="1"/>
    <col min="34" max="34" width="13.140625" style="129" customWidth="1"/>
    <col min="35" max="35" width="12.28515625" style="129" customWidth="1"/>
    <col min="36" max="36" width="12.140625" style="129" customWidth="1"/>
    <col min="37" max="37" width="0.7109375" style="129" customWidth="1"/>
    <col min="38" max="40" width="6.7109375" style="129" customWidth="1"/>
    <col min="41" max="43" width="5.7109375" style="129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1"/>
      <c r="B1" s="67" t="s">
        <v>25</v>
      </c>
      <c r="C1" s="2"/>
      <c r="D1" s="3"/>
      <c r="E1" s="4" t="s">
        <v>28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34</v>
      </c>
      <c r="J2" s="11"/>
      <c r="K2" s="22"/>
      <c r="L2" s="22"/>
      <c r="M2" s="22"/>
      <c r="N2" s="9"/>
      <c r="O2" s="6"/>
      <c r="P2" s="29" t="s">
        <v>35</v>
      </c>
      <c r="Q2" s="22"/>
      <c r="R2" s="22"/>
      <c r="S2" s="28"/>
      <c r="T2" s="6"/>
      <c r="U2" s="29" t="s">
        <v>36</v>
      </c>
      <c r="V2" s="22"/>
      <c r="W2" s="22"/>
      <c r="X2" s="22"/>
      <c r="Y2" s="29"/>
      <c r="Z2" s="9"/>
      <c r="AA2" s="6"/>
      <c r="AB2" s="18" t="s">
        <v>37</v>
      </c>
      <c r="AC2" s="29"/>
      <c r="AD2" s="22"/>
      <c r="AE2" s="28"/>
      <c r="AF2" s="6"/>
      <c r="AG2" s="18" t="s">
        <v>38</v>
      </c>
      <c r="AH2" s="22"/>
      <c r="AI2" s="22"/>
      <c r="AJ2" s="9"/>
      <c r="AK2" s="6"/>
      <c r="AL2" s="18" t="s">
        <v>39</v>
      </c>
      <c r="AM2" s="29"/>
      <c r="AN2" s="22"/>
      <c r="AO2" s="75" t="s">
        <v>40</v>
      </c>
      <c r="AP2" s="22"/>
      <c r="AQ2" s="9"/>
      <c r="AR2" s="70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41</v>
      </c>
      <c r="K3" s="7" t="s">
        <v>42</v>
      </c>
      <c r="L3" s="7" t="s">
        <v>43</v>
      </c>
      <c r="M3" s="7" t="s">
        <v>44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45</v>
      </c>
      <c r="AH3" s="7" t="s">
        <v>46</v>
      </c>
      <c r="AI3" s="9" t="s">
        <v>47</v>
      </c>
      <c r="AJ3" s="7" t="s">
        <v>48</v>
      </c>
      <c r="AK3" s="10"/>
      <c r="AL3" s="7" t="s">
        <v>49</v>
      </c>
      <c r="AM3" s="7" t="s">
        <v>50</v>
      </c>
      <c r="AN3" s="9" t="s">
        <v>51</v>
      </c>
      <c r="AO3" s="9" t="s">
        <v>52</v>
      </c>
      <c r="AP3" s="11" t="s">
        <v>53</v>
      </c>
      <c r="AQ3" s="7" t="s">
        <v>54</v>
      </c>
      <c r="AR3" s="70"/>
    </row>
    <row r="4" spans="1:44" s="76" customFormat="1" ht="15" customHeight="1" x14ac:dyDescent="0.25">
      <c r="A4" s="73"/>
      <c r="B4" s="77">
        <v>2018</v>
      </c>
      <c r="C4" s="77" t="s">
        <v>26</v>
      </c>
      <c r="D4" s="78" t="s">
        <v>27</v>
      </c>
      <c r="E4" s="77"/>
      <c r="F4" s="20" t="s">
        <v>55</v>
      </c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80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12"/>
      <c r="AN4" s="12"/>
      <c r="AO4" s="13"/>
      <c r="AP4" s="14"/>
      <c r="AQ4" s="12"/>
      <c r="AR4" s="70"/>
    </row>
    <row r="5" spans="1:44" s="76" customFormat="1" ht="15" customHeight="1" x14ac:dyDescent="0.25">
      <c r="A5" s="73"/>
      <c r="B5" s="77">
        <v>2019</v>
      </c>
      <c r="C5" s="77" t="s">
        <v>30</v>
      </c>
      <c r="D5" s="78" t="s">
        <v>27</v>
      </c>
      <c r="E5" s="77"/>
      <c r="F5" s="20" t="s">
        <v>55</v>
      </c>
      <c r="G5" s="30"/>
      <c r="H5" s="77"/>
      <c r="I5" s="77"/>
      <c r="J5" s="77"/>
      <c r="K5" s="77"/>
      <c r="L5" s="77"/>
      <c r="M5" s="31"/>
      <c r="N5" s="79"/>
      <c r="O5" s="10"/>
      <c r="P5" s="7"/>
      <c r="Q5" s="7"/>
      <c r="R5" s="7"/>
      <c r="S5" s="7"/>
      <c r="T5" s="10"/>
      <c r="U5" s="80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12"/>
      <c r="AN5" s="13"/>
      <c r="AO5" s="13"/>
      <c r="AP5" s="14"/>
      <c r="AQ5" s="12"/>
      <c r="AR5" s="70"/>
    </row>
    <row r="6" spans="1:44" s="76" customFormat="1" ht="15" customHeight="1" x14ac:dyDescent="0.25">
      <c r="A6" s="73"/>
      <c r="B6" s="77">
        <v>2020</v>
      </c>
      <c r="C6" s="77" t="s">
        <v>31</v>
      </c>
      <c r="D6" s="78" t="s">
        <v>32</v>
      </c>
      <c r="E6" s="77"/>
      <c r="F6" s="20" t="s">
        <v>55</v>
      </c>
      <c r="G6" s="30"/>
      <c r="H6" s="77"/>
      <c r="I6" s="77"/>
      <c r="J6" s="77"/>
      <c r="K6" s="77"/>
      <c r="L6" s="77"/>
      <c r="M6" s="31"/>
      <c r="N6" s="79"/>
      <c r="O6" s="10"/>
      <c r="P6" s="7"/>
      <c r="Q6" s="7"/>
      <c r="R6" s="7"/>
      <c r="S6" s="7"/>
      <c r="T6" s="10"/>
      <c r="U6" s="80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0"/>
      <c r="AH6" s="80"/>
      <c r="AI6" s="80"/>
      <c r="AJ6" s="80"/>
      <c r="AK6" s="10"/>
      <c r="AL6" s="12"/>
      <c r="AM6" s="12"/>
      <c r="AN6" s="13"/>
      <c r="AO6" s="13"/>
      <c r="AP6" s="14"/>
      <c r="AQ6" s="12"/>
      <c r="AR6" s="70"/>
    </row>
    <row r="7" spans="1:44" s="76" customFormat="1" ht="15" customHeight="1" x14ac:dyDescent="0.25">
      <c r="A7" s="73"/>
      <c r="B7" s="12">
        <v>2020</v>
      </c>
      <c r="C7" s="12" t="s">
        <v>70</v>
      </c>
      <c r="D7" s="1" t="s">
        <v>69</v>
      </c>
      <c r="E7" s="12">
        <v>15</v>
      </c>
      <c r="F7" s="12">
        <v>0</v>
      </c>
      <c r="G7" s="13">
        <v>0</v>
      </c>
      <c r="H7" s="12">
        <v>3</v>
      </c>
      <c r="I7" s="12">
        <v>17</v>
      </c>
      <c r="J7" s="12">
        <v>6</v>
      </c>
      <c r="K7" s="12">
        <v>7</v>
      </c>
      <c r="L7" s="12">
        <v>4</v>
      </c>
      <c r="M7" s="14">
        <v>0</v>
      </c>
      <c r="N7" s="32">
        <v>0.35410000000000003</v>
      </c>
      <c r="O7" s="19">
        <v>48</v>
      </c>
      <c r="P7" s="40"/>
      <c r="Q7" s="7"/>
      <c r="R7" s="7"/>
      <c r="S7" s="7"/>
      <c r="T7" s="10"/>
      <c r="U7" s="80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0"/>
      <c r="AH7" s="80"/>
      <c r="AI7" s="80"/>
      <c r="AJ7" s="80"/>
      <c r="AK7" s="10"/>
      <c r="AL7" s="12"/>
      <c r="AM7" s="12"/>
      <c r="AN7" s="13"/>
      <c r="AO7" s="13"/>
      <c r="AP7" s="14"/>
      <c r="AQ7" s="12"/>
      <c r="AR7" s="70"/>
    </row>
    <row r="8" spans="1:44" s="76" customFormat="1" ht="15" customHeight="1" x14ac:dyDescent="0.25">
      <c r="A8" s="73"/>
      <c r="B8" s="12">
        <v>2021</v>
      </c>
      <c r="C8" s="12" t="s">
        <v>30</v>
      </c>
      <c r="D8" s="80" t="s">
        <v>69</v>
      </c>
      <c r="E8" s="12">
        <v>22</v>
      </c>
      <c r="F8" s="12">
        <v>0</v>
      </c>
      <c r="G8" s="13">
        <v>2</v>
      </c>
      <c r="H8" s="12">
        <v>3</v>
      </c>
      <c r="I8" s="12">
        <v>8</v>
      </c>
      <c r="J8" s="12">
        <v>2</v>
      </c>
      <c r="K8" s="12">
        <v>1</v>
      </c>
      <c r="L8" s="12">
        <v>3</v>
      </c>
      <c r="M8" s="14">
        <v>2</v>
      </c>
      <c r="N8" s="68">
        <v>0.26669999999999999</v>
      </c>
      <c r="O8" s="132">
        <v>30</v>
      </c>
      <c r="P8" s="7"/>
      <c r="Q8" s="7"/>
      <c r="R8" s="7"/>
      <c r="S8" s="7"/>
      <c r="T8" s="10"/>
      <c r="U8" s="12">
        <v>5</v>
      </c>
      <c r="V8" s="13">
        <v>0</v>
      </c>
      <c r="W8" s="13">
        <v>0</v>
      </c>
      <c r="X8" s="12">
        <v>0</v>
      </c>
      <c r="Y8" s="12">
        <v>1</v>
      </c>
      <c r="Z8" s="32">
        <v>0.33300000000000002</v>
      </c>
      <c r="AA8" s="10"/>
      <c r="AB8" s="7"/>
      <c r="AC8" s="7"/>
      <c r="AD8" s="7"/>
      <c r="AE8" s="7"/>
      <c r="AF8" s="10"/>
      <c r="AG8" s="80" t="s">
        <v>82</v>
      </c>
      <c r="AH8" s="80"/>
      <c r="AI8" s="80"/>
      <c r="AJ8" s="80"/>
      <c r="AK8" s="10"/>
      <c r="AL8" s="12"/>
      <c r="AM8" s="80"/>
      <c r="AN8" s="13"/>
      <c r="AO8" s="13"/>
      <c r="AP8" s="14"/>
      <c r="AQ8" s="12"/>
      <c r="AR8" s="70"/>
    </row>
    <row r="9" spans="1:44" s="76" customFormat="1" ht="15" customHeight="1" x14ac:dyDescent="0.25">
      <c r="A9" s="73"/>
      <c r="B9" s="133">
        <v>2022</v>
      </c>
      <c r="C9" s="133" t="s">
        <v>83</v>
      </c>
      <c r="D9" s="136" t="s">
        <v>69</v>
      </c>
      <c r="E9" s="133">
        <v>30</v>
      </c>
      <c r="F9" s="133">
        <v>0</v>
      </c>
      <c r="G9" s="133">
        <v>1</v>
      </c>
      <c r="H9" s="133">
        <v>1</v>
      </c>
      <c r="I9" s="133">
        <v>12</v>
      </c>
      <c r="J9" s="133">
        <v>1</v>
      </c>
      <c r="K9" s="133">
        <v>4</v>
      </c>
      <c r="L9" s="133">
        <v>6</v>
      </c>
      <c r="M9" s="133">
        <v>1</v>
      </c>
      <c r="N9" s="134">
        <v>0.34289999999999998</v>
      </c>
      <c r="O9" s="135">
        <v>35</v>
      </c>
      <c r="P9" s="40"/>
      <c r="Q9" s="7"/>
      <c r="R9" s="7"/>
      <c r="S9" s="7"/>
      <c r="T9" s="10"/>
      <c r="U9" s="80"/>
      <c r="V9" s="13"/>
      <c r="W9" s="13"/>
      <c r="X9" s="12"/>
      <c r="Y9" s="12"/>
      <c r="Z9" s="32"/>
      <c r="AA9" s="10"/>
      <c r="AB9" s="7"/>
      <c r="AC9" s="7"/>
      <c r="AD9" s="7"/>
      <c r="AE9" s="7"/>
      <c r="AF9" s="10"/>
      <c r="AG9" s="80"/>
      <c r="AH9" s="80"/>
      <c r="AI9" s="80"/>
      <c r="AJ9" s="80"/>
      <c r="AK9" s="10"/>
      <c r="AL9" s="12"/>
      <c r="AM9" s="12"/>
      <c r="AN9" s="81"/>
      <c r="AO9" s="13"/>
      <c r="AP9" s="14"/>
      <c r="AQ9" s="12"/>
      <c r="AR9" s="70"/>
    </row>
    <row r="10" spans="1:44" s="76" customFormat="1" ht="15" customHeight="1" x14ac:dyDescent="0.25">
      <c r="A10" s="66"/>
      <c r="B10" s="64" t="s">
        <v>56</v>
      </c>
      <c r="C10" s="11"/>
      <c r="D10" s="9"/>
      <c r="E10" s="7">
        <f t="shared" ref="E10:M10" si="0">SUM(E4:E9)</f>
        <v>67</v>
      </c>
      <c r="F10" s="7">
        <f t="shared" si="0"/>
        <v>0</v>
      </c>
      <c r="G10" s="7">
        <f t="shared" si="0"/>
        <v>3</v>
      </c>
      <c r="H10" s="7">
        <f t="shared" si="0"/>
        <v>7</v>
      </c>
      <c r="I10" s="7">
        <f t="shared" si="0"/>
        <v>37</v>
      </c>
      <c r="J10" s="7">
        <f t="shared" si="0"/>
        <v>9</v>
      </c>
      <c r="K10" s="7">
        <f t="shared" si="0"/>
        <v>12</v>
      </c>
      <c r="L10" s="7">
        <f t="shared" si="0"/>
        <v>13</v>
      </c>
      <c r="M10" s="11">
        <f t="shared" si="0"/>
        <v>3</v>
      </c>
      <c r="N10" s="15">
        <f>PRODUCT(I10/O10)</f>
        <v>0.32743362831858408</v>
      </c>
      <c r="O10" s="82">
        <f>SUM(O3:O9)</f>
        <v>113</v>
      </c>
      <c r="P10" s="40" t="s">
        <v>57</v>
      </c>
      <c r="Q10" s="40" t="s">
        <v>57</v>
      </c>
      <c r="R10" s="40" t="s">
        <v>57</v>
      </c>
      <c r="S10" s="40" t="s">
        <v>57</v>
      </c>
      <c r="T10" s="19"/>
      <c r="U10" s="7">
        <f>SUM(U4:U9)</f>
        <v>5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1</v>
      </c>
      <c r="Z10" s="15">
        <f>PRODUCT(N16)</f>
        <v>0.33333333333333331</v>
      </c>
      <c r="AA10" s="82"/>
      <c r="AB10" s="40" t="s">
        <v>57</v>
      </c>
      <c r="AC10" s="40" t="s">
        <v>57</v>
      </c>
      <c r="AD10" s="40" t="s">
        <v>57</v>
      </c>
      <c r="AE10" s="40" t="s">
        <v>57</v>
      </c>
      <c r="AF10" s="10"/>
      <c r="AG10" s="40" t="s">
        <v>81</v>
      </c>
      <c r="AH10" s="40" t="s">
        <v>58</v>
      </c>
      <c r="AI10" s="40" t="s">
        <v>58</v>
      </c>
      <c r="AJ10" s="40" t="s">
        <v>58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0"/>
    </row>
    <row r="11" spans="1:44" s="76" customFormat="1" ht="15" customHeight="1" x14ac:dyDescent="0.25">
      <c r="A11" s="66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3"/>
      <c r="O11" s="10"/>
      <c r="P11" s="18"/>
      <c r="Q11" s="29"/>
      <c r="R11" s="41"/>
      <c r="S11" s="42"/>
      <c r="T11" s="10"/>
      <c r="U11" s="7"/>
      <c r="V11" s="7"/>
      <c r="W11" s="7"/>
      <c r="X11" s="7"/>
      <c r="Y11" s="7"/>
      <c r="Z11" s="15"/>
      <c r="AA11" s="10"/>
      <c r="AB11" s="84"/>
      <c r="AC11" s="85"/>
      <c r="AD11" s="41"/>
      <c r="AE11" s="42"/>
      <c r="AF11" s="10"/>
      <c r="AG11" s="86">
        <v>0</v>
      </c>
      <c r="AH11" s="87">
        <v>0</v>
      </c>
      <c r="AI11" s="87">
        <v>0</v>
      </c>
      <c r="AJ11" s="88">
        <v>0</v>
      </c>
      <c r="AK11" s="10"/>
      <c r="AL11" s="11"/>
      <c r="AM11" s="22"/>
      <c r="AN11" s="22"/>
      <c r="AO11" s="22"/>
      <c r="AP11" s="22"/>
      <c r="AQ11" s="9"/>
      <c r="AR11" s="70"/>
    </row>
    <row r="12" spans="1:44" ht="15" customHeight="1" x14ac:dyDescent="0.25">
      <c r="A12" s="73"/>
      <c r="B12" s="1" t="s">
        <v>59</v>
      </c>
      <c r="C12" s="14"/>
      <c r="D12" s="89">
        <f>SUM(F10:H10)+((I10-F10-G10)/3)+(E10/3)+(AL10*25)+(AM10*25)+(AN10*10)+(AO10*25)+(AP10*20)+(AQ10*15)</f>
        <v>43.666666666666671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0"/>
    </row>
    <row r="13" spans="1:44" s="76" customFormat="1" ht="15" customHeight="1" x14ac:dyDescent="0.25">
      <c r="A13" s="7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0"/>
    </row>
    <row r="14" spans="1:44" ht="15" customHeight="1" x14ac:dyDescent="0.25">
      <c r="A14" s="73"/>
      <c r="B14" s="18" t="s">
        <v>60</v>
      </c>
      <c r="C14" s="90"/>
      <c r="D14" s="90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61</v>
      </c>
      <c r="N14" s="7" t="s">
        <v>9</v>
      </c>
      <c r="O14" s="10"/>
      <c r="P14" s="51" t="s">
        <v>73</v>
      </c>
      <c r="Q14" s="3"/>
      <c r="R14" s="3"/>
      <c r="S14" s="3"/>
      <c r="T14" s="91"/>
      <c r="U14" s="91"/>
      <c r="V14" s="91"/>
      <c r="W14" s="91"/>
      <c r="X14" s="91"/>
      <c r="Y14" s="3"/>
      <c r="Z14" s="3"/>
      <c r="AA14" s="3"/>
      <c r="AB14" s="91"/>
      <c r="AC14" s="91"/>
      <c r="AD14" s="3"/>
      <c r="AE14" s="52"/>
      <c r="AF14" s="10"/>
      <c r="AG14" s="51" t="s">
        <v>74</v>
      </c>
      <c r="AH14" s="3"/>
      <c r="AI14" s="3"/>
      <c r="AJ14" s="3"/>
      <c r="AK14" s="3"/>
      <c r="AL14" s="2" t="s">
        <v>75</v>
      </c>
      <c r="AM14" s="3"/>
      <c r="AN14" s="3"/>
      <c r="AO14" s="3"/>
      <c r="AP14" s="3"/>
      <c r="AQ14" s="52"/>
      <c r="AR14" s="70"/>
    </row>
    <row r="15" spans="1:44" ht="15" customHeight="1" x14ac:dyDescent="0.25">
      <c r="A15" s="73"/>
      <c r="B15" s="51" t="s">
        <v>7</v>
      </c>
      <c r="C15" s="3"/>
      <c r="D15" s="52"/>
      <c r="E15" s="12">
        <f>PRODUCT(E10)</f>
        <v>67</v>
      </c>
      <c r="F15" s="12">
        <f>PRODUCT(F10)</f>
        <v>0</v>
      </c>
      <c r="G15" s="12">
        <f>PRODUCT(G10)</f>
        <v>3</v>
      </c>
      <c r="H15" s="12">
        <f>PRODUCT(H10)</f>
        <v>7</v>
      </c>
      <c r="I15" s="12">
        <f>PRODUCT(I10)</f>
        <v>37</v>
      </c>
      <c r="J15" s="16"/>
      <c r="K15" s="92">
        <f>PRODUCT((F15+G15)/E15)</f>
        <v>4.4776119402985072E-2</v>
      </c>
      <c r="L15" s="92">
        <f>PRODUCT(H15/E15)</f>
        <v>0.1044776119402985</v>
      </c>
      <c r="M15" s="92">
        <f>PRODUCT(I15/E15)</f>
        <v>0.55223880597014929</v>
      </c>
      <c r="N15" s="68">
        <f>PRODUCT(N10)</f>
        <v>0.32743362831858408</v>
      </c>
      <c r="O15" s="10">
        <f>PRODUCT(O10)</f>
        <v>113</v>
      </c>
      <c r="P15" s="48" t="s">
        <v>62</v>
      </c>
      <c r="Q15" s="93"/>
      <c r="R15" s="49" t="s">
        <v>71</v>
      </c>
      <c r="S15" s="49"/>
      <c r="T15" s="49"/>
      <c r="U15" s="49"/>
      <c r="V15" s="49"/>
      <c r="W15" s="49"/>
      <c r="X15" s="49"/>
      <c r="Y15" s="94"/>
      <c r="Z15" s="94"/>
      <c r="AA15" s="96" t="s">
        <v>63</v>
      </c>
      <c r="AB15" s="96"/>
      <c r="AC15" s="95" t="s">
        <v>72</v>
      </c>
      <c r="AD15" s="96"/>
      <c r="AE15" s="50"/>
      <c r="AF15" s="10"/>
      <c r="AG15" s="48" t="s">
        <v>62</v>
      </c>
      <c r="AH15" s="49" t="s">
        <v>76</v>
      </c>
      <c r="AI15" s="49"/>
      <c r="AJ15" s="96"/>
      <c r="AK15" s="96"/>
      <c r="AL15" s="96">
        <v>849</v>
      </c>
      <c r="AM15" s="96"/>
      <c r="AN15" s="106" t="s">
        <v>80</v>
      </c>
      <c r="AO15" s="96"/>
      <c r="AP15" s="96"/>
      <c r="AQ15" s="130"/>
      <c r="AR15" s="70"/>
    </row>
    <row r="16" spans="1:44" ht="15" customHeight="1" x14ac:dyDescent="0.25">
      <c r="A16" s="73"/>
      <c r="B16" s="98" t="s">
        <v>36</v>
      </c>
      <c r="C16" s="99"/>
      <c r="D16" s="100"/>
      <c r="E16" s="12">
        <f>PRODUCT(U10)</f>
        <v>5</v>
      </c>
      <c r="F16" s="12">
        <f t="shared" ref="F16:I16" si="2">PRODUCT(V10)</f>
        <v>0</v>
      </c>
      <c r="G16" s="12">
        <f t="shared" si="2"/>
        <v>0</v>
      </c>
      <c r="H16" s="12">
        <f t="shared" si="2"/>
        <v>0</v>
      </c>
      <c r="I16" s="12">
        <f t="shared" si="2"/>
        <v>1</v>
      </c>
      <c r="J16" s="16"/>
      <c r="K16" s="92">
        <f>PRODUCT((F16+G16)/E16)</f>
        <v>0</v>
      </c>
      <c r="L16" s="92">
        <f>PRODUCT(H16/E16)</f>
        <v>0</v>
      </c>
      <c r="M16" s="92">
        <f>PRODUCT(I16/E16)</f>
        <v>0.2</v>
      </c>
      <c r="N16" s="68">
        <f>PRODUCT(I16/O16)</f>
        <v>0.33333333333333331</v>
      </c>
      <c r="O16" s="10">
        <v>3</v>
      </c>
      <c r="P16" s="97" t="s">
        <v>64</v>
      </c>
      <c r="Q16" s="101"/>
      <c r="R16" s="102" t="s">
        <v>77</v>
      </c>
      <c r="S16" s="102"/>
      <c r="T16" s="102"/>
      <c r="U16" s="102"/>
      <c r="V16" s="102"/>
      <c r="W16" s="102"/>
      <c r="X16" s="102"/>
      <c r="Y16" s="103"/>
      <c r="Z16" s="103"/>
      <c r="AA16" s="82" t="s">
        <v>78</v>
      </c>
      <c r="AB16" s="82"/>
      <c r="AC16" s="104" t="s">
        <v>79</v>
      </c>
      <c r="AD16" s="82"/>
      <c r="AE16" s="105"/>
      <c r="AF16" s="10"/>
      <c r="AG16" s="97" t="s">
        <v>64</v>
      </c>
      <c r="AH16" s="102"/>
      <c r="AI16" s="102"/>
      <c r="AJ16" s="82"/>
      <c r="AK16" s="82"/>
      <c r="AL16" s="82"/>
      <c r="AM16" s="82"/>
      <c r="AN16" s="106"/>
      <c r="AO16" s="82"/>
      <c r="AP16" s="82"/>
      <c r="AQ16" s="131"/>
      <c r="AR16" s="70"/>
    </row>
    <row r="17" spans="1:45" ht="15" customHeight="1" x14ac:dyDescent="0.25">
      <c r="A17" s="73"/>
      <c r="B17" s="107" t="s">
        <v>65</v>
      </c>
      <c r="C17" s="108"/>
      <c r="D17" s="109"/>
      <c r="E17" s="110"/>
      <c r="F17" s="110"/>
      <c r="G17" s="110"/>
      <c r="H17" s="110"/>
      <c r="I17" s="110"/>
      <c r="J17" s="16"/>
      <c r="K17" s="111"/>
      <c r="L17" s="111"/>
      <c r="M17" s="111"/>
      <c r="N17" s="112"/>
      <c r="O17" s="10">
        <v>0</v>
      </c>
      <c r="P17" s="97" t="s">
        <v>66</v>
      </c>
      <c r="Q17" s="101"/>
      <c r="R17" s="102" t="s">
        <v>71</v>
      </c>
      <c r="S17" s="102"/>
      <c r="T17" s="102"/>
      <c r="U17" s="102"/>
      <c r="V17" s="102"/>
      <c r="W17" s="102"/>
      <c r="X17" s="102"/>
      <c r="Y17" s="103"/>
      <c r="Z17" s="103"/>
      <c r="AA17" s="82" t="s">
        <v>63</v>
      </c>
      <c r="AB17" s="82"/>
      <c r="AC17" s="104" t="s">
        <v>72</v>
      </c>
      <c r="AD17" s="82"/>
      <c r="AE17" s="105"/>
      <c r="AF17" s="10"/>
      <c r="AG17" s="97" t="s">
        <v>66</v>
      </c>
      <c r="AH17" s="102"/>
      <c r="AI17" s="102"/>
      <c r="AJ17" s="82"/>
      <c r="AK17" s="82"/>
      <c r="AL17" s="82"/>
      <c r="AM17" s="82"/>
      <c r="AN17" s="106"/>
      <c r="AO17" s="82"/>
      <c r="AP17" s="82"/>
      <c r="AQ17" s="131"/>
      <c r="AR17" s="70"/>
    </row>
    <row r="18" spans="1:45" ht="15" customHeight="1" x14ac:dyDescent="0.25">
      <c r="A18" s="73"/>
      <c r="B18" s="113" t="s">
        <v>67</v>
      </c>
      <c r="C18" s="114"/>
      <c r="D18" s="115"/>
      <c r="E18" s="7">
        <f>SUM(E15:E17)</f>
        <v>72</v>
      </c>
      <c r="F18" s="7">
        <f>SUM(F15:F17)</f>
        <v>0</v>
      </c>
      <c r="G18" s="7">
        <f>SUM(G15:G17)</f>
        <v>3</v>
      </c>
      <c r="H18" s="7">
        <f>SUM(H15:H17)</f>
        <v>7</v>
      </c>
      <c r="I18" s="7">
        <f>SUM(I15:I17)</f>
        <v>38</v>
      </c>
      <c r="J18" s="16"/>
      <c r="K18" s="116">
        <f>PRODUCT((F18+G18)/E18)</f>
        <v>4.1666666666666664E-2</v>
      </c>
      <c r="L18" s="116">
        <f>PRODUCT(H18/E18)</f>
        <v>9.7222222222222224E-2</v>
      </c>
      <c r="M18" s="116">
        <f>PRODUCT(I18/E18)</f>
        <v>0.52777777777777779</v>
      </c>
      <c r="N18" s="15">
        <f>PRODUCT(I18/O18)</f>
        <v>0.32758620689655171</v>
      </c>
      <c r="O18" s="10">
        <f>SUM(O15:O17)</f>
        <v>116</v>
      </c>
      <c r="P18" s="117" t="s">
        <v>68</v>
      </c>
      <c r="Q18" s="118"/>
      <c r="R18" s="119"/>
      <c r="S18" s="119"/>
      <c r="T18" s="119"/>
      <c r="U18" s="119"/>
      <c r="V18" s="119"/>
      <c r="W18" s="119"/>
      <c r="X18" s="119"/>
      <c r="Y18" s="120"/>
      <c r="Z18" s="120"/>
      <c r="AA18" s="120"/>
      <c r="AB18" s="119"/>
      <c r="AC18" s="123"/>
      <c r="AD18" s="121"/>
      <c r="AE18" s="122"/>
      <c r="AF18" s="10"/>
      <c r="AG18" s="117" t="s">
        <v>68</v>
      </c>
      <c r="AH18" s="119"/>
      <c r="AI18" s="119"/>
      <c r="AJ18" s="121"/>
      <c r="AK18" s="121"/>
      <c r="AL18" s="121"/>
      <c r="AM18" s="121"/>
      <c r="AN18" s="123"/>
      <c r="AO18" s="121"/>
      <c r="AP18" s="121"/>
      <c r="AQ18" s="63"/>
      <c r="AR18" s="70"/>
    </row>
    <row r="19" spans="1:45" ht="15" customHeight="1" x14ac:dyDescent="0.25">
      <c r="A19" s="73"/>
      <c r="B19" s="124"/>
      <c r="C19" s="124"/>
      <c r="D19" s="124"/>
      <c r="E19" s="124"/>
      <c r="F19" s="124"/>
      <c r="G19" s="124"/>
      <c r="H19" s="124"/>
      <c r="I19" s="124"/>
      <c r="J19" s="16"/>
      <c r="K19" s="124"/>
      <c r="L19" s="124"/>
      <c r="M19" s="124"/>
      <c r="N19" s="38"/>
      <c r="O19" s="10">
        <f>SUM(O16:O18)</f>
        <v>119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5"/>
      <c r="AI19" s="16"/>
      <c r="AJ19" s="16"/>
      <c r="AK19" s="10"/>
      <c r="AL19" s="16"/>
      <c r="AM19" s="16"/>
      <c r="AN19" s="16"/>
      <c r="AO19" s="16"/>
      <c r="AP19" s="16"/>
      <c r="AQ19" s="16"/>
      <c r="AR19" s="70"/>
    </row>
    <row r="20" spans="1:45" ht="15" customHeight="1" x14ac:dyDescent="0.2">
      <c r="A20" s="73"/>
      <c r="B20" s="16" t="s">
        <v>10</v>
      </c>
      <c r="C20" s="16"/>
      <c r="D20" s="54" t="s">
        <v>29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3"/>
      <c r="B21" s="16"/>
      <c r="C21" s="16"/>
      <c r="D21" s="54" t="s">
        <v>24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27" customFormat="1" ht="15" customHeight="1" x14ac:dyDescent="0.25">
      <c r="A22" s="126"/>
      <c r="B22" s="16"/>
      <c r="C22" s="16"/>
      <c r="D22" s="16" t="s">
        <v>33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0"/>
      <c r="AN22" s="10"/>
      <c r="AO22" s="16"/>
      <c r="AP22" s="16"/>
      <c r="AQ22" s="16"/>
      <c r="AR22" s="70"/>
      <c r="AS22" s="70"/>
    </row>
    <row r="23" spans="1:45" s="127" customFormat="1" ht="15" customHeight="1" x14ac:dyDescent="0.25">
      <c r="A23" s="12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0"/>
      <c r="AN23" s="10"/>
      <c r="AO23" s="16"/>
      <c r="AP23" s="16"/>
      <c r="AQ23" s="16"/>
      <c r="AR23" s="70"/>
      <c r="AS23" s="70"/>
    </row>
    <row r="24" spans="1:45" s="127" customFormat="1" ht="15" customHeight="1" x14ac:dyDescent="0.25">
      <c r="A24" s="12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0"/>
      <c r="AM24" s="10"/>
      <c r="AN24" s="10"/>
      <c r="AO24" s="16"/>
      <c r="AP24" s="16"/>
      <c r="AQ24" s="16"/>
      <c r="AR24" s="70"/>
      <c r="AS24" s="70"/>
    </row>
    <row r="25" spans="1:45" s="127" customFormat="1" ht="15" customHeight="1" x14ac:dyDescent="0.25">
      <c r="A25" s="12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0"/>
      <c r="AN25" s="10"/>
      <c r="AO25" s="16"/>
      <c r="AP25" s="16"/>
      <c r="AQ25" s="16"/>
      <c r="AR25" s="70"/>
      <c r="AS25" s="70"/>
    </row>
    <row r="26" spans="1:45" s="127" customFormat="1" ht="15" customHeight="1" x14ac:dyDescent="0.25">
      <c r="A26" s="12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0"/>
      <c r="AN26" s="10"/>
      <c r="AO26" s="16"/>
      <c r="AP26" s="16"/>
      <c r="AQ26" s="16"/>
      <c r="AR26" s="70"/>
      <c r="AS26" s="70"/>
    </row>
    <row r="27" spans="1:45" s="127" customFormat="1" ht="15" customHeight="1" x14ac:dyDescent="0.25">
      <c r="A27" s="12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0"/>
      <c r="AM27" s="10"/>
      <c r="AN27" s="10"/>
      <c r="AO27" s="16"/>
      <c r="AP27" s="16"/>
      <c r="AQ27" s="16"/>
      <c r="AR27" s="70"/>
      <c r="AS27" s="70"/>
    </row>
    <row r="28" spans="1:45" s="127" customFormat="1" ht="15" customHeight="1" x14ac:dyDescent="0.25">
      <c r="A28" s="12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0"/>
      <c r="AM28" s="10"/>
      <c r="AN28" s="10"/>
      <c r="AO28" s="16"/>
      <c r="AP28" s="16"/>
      <c r="AQ28" s="16"/>
      <c r="AR28" s="70"/>
      <c r="AS28" s="70"/>
    </row>
    <row r="29" spans="1:45" s="127" customFormat="1" ht="15" customHeight="1" x14ac:dyDescent="0.25">
      <c r="A29" s="12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0"/>
      <c r="AM29" s="10"/>
      <c r="AN29" s="10"/>
      <c r="AO29" s="16"/>
      <c r="AP29" s="16"/>
      <c r="AQ29" s="16"/>
      <c r="AR29" s="70"/>
      <c r="AS29" s="70"/>
    </row>
    <row r="30" spans="1:45" s="127" customFormat="1" ht="15" customHeight="1" x14ac:dyDescent="0.25">
      <c r="A30" s="12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0"/>
      <c r="AM30" s="10"/>
      <c r="AN30" s="10"/>
      <c r="AO30" s="16"/>
      <c r="AP30" s="16"/>
      <c r="AQ30" s="16"/>
      <c r="AR30" s="70"/>
      <c r="AS30" s="70"/>
    </row>
    <row r="31" spans="1:45" s="127" customFormat="1" ht="15" customHeight="1" x14ac:dyDescent="0.25">
      <c r="A31" s="12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0"/>
      <c r="AM31" s="10"/>
      <c r="AN31" s="10"/>
      <c r="AO31" s="16"/>
      <c r="AP31" s="16"/>
      <c r="AQ31" s="16"/>
      <c r="AR31" s="70"/>
      <c r="AS31" s="70"/>
    </row>
    <row r="32" spans="1:45" s="127" customFormat="1" ht="15" customHeight="1" x14ac:dyDescent="0.25">
      <c r="A32" s="12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0"/>
      <c r="AM32" s="10"/>
      <c r="AN32" s="10"/>
      <c r="AO32" s="16"/>
      <c r="AP32" s="16"/>
      <c r="AQ32" s="16"/>
      <c r="AR32" s="70"/>
      <c r="AS32" s="70"/>
    </row>
    <row r="33" spans="1:45" s="127" customFormat="1" ht="15" customHeight="1" x14ac:dyDescent="0.25">
      <c r="A33" s="12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0"/>
      <c r="AM33" s="10"/>
      <c r="AN33" s="10"/>
      <c r="AO33" s="16"/>
      <c r="AP33" s="16"/>
      <c r="AQ33" s="16"/>
      <c r="AR33" s="70"/>
      <c r="AS33" s="70"/>
    </row>
    <row r="34" spans="1:45" s="127" customFormat="1" ht="15" customHeight="1" x14ac:dyDescent="0.25">
      <c r="A34" s="12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0"/>
      <c r="AM34" s="10"/>
      <c r="AN34" s="10"/>
      <c r="AO34" s="16"/>
      <c r="AP34" s="16"/>
      <c r="AQ34" s="16"/>
      <c r="AR34" s="70"/>
      <c r="AS34" s="70"/>
    </row>
    <row r="35" spans="1:45" s="127" customFormat="1" ht="15" customHeight="1" x14ac:dyDescent="0.25">
      <c r="A35" s="12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0"/>
      <c r="AM35" s="10"/>
      <c r="AN35" s="10"/>
      <c r="AO35" s="16"/>
      <c r="AP35" s="16"/>
      <c r="AQ35" s="16"/>
      <c r="AR35" s="70"/>
      <c r="AS35" s="70"/>
    </row>
    <row r="36" spans="1:45" s="127" customFormat="1" ht="15" customHeight="1" x14ac:dyDescent="0.25">
      <c r="A36" s="12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0"/>
      <c r="AM36" s="10"/>
      <c r="AN36" s="10"/>
      <c r="AO36" s="16"/>
      <c r="AP36" s="16"/>
      <c r="AQ36" s="16"/>
      <c r="AR36" s="70"/>
      <c r="AS36" s="70"/>
    </row>
    <row r="37" spans="1:45" s="127" customFormat="1" ht="15" customHeight="1" x14ac:dyDescent="0.25">
      <c r="A37" s="12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0"/>
      <c r="AM37" s="10"/>
      <c r="AN37" s="10"/>
      <c r="AO37" s="16"/>
      <c r="AP37" s="16"/>
      <c r="AQ37" s="16"/>
      <c r="AR37" s="70"/>
      <c r="AS37" s="70"/>
    </row>
    <row r="38" spans="1:45" s="127" customFormat="1" ht="15" customHeight="1" x14ac:dyDescent="0.25">
      <c r="A38" s="12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"/>
      <c r="AM38" s="10"/>
      <c r="AN38" s="10"/>
      <c r="AO38" s="16"/>
      <c r="AP38" s="16"/>
      <c r="AQ38" s="16"/>
      <c r="AR38" s="70"/>
      <c r="AS38" s="70"/>
    </row>
    <row r="39" spans="1:45" s="127" customFormat="1" ht="15" customHeight="1" x14ac:dyDescent="0.25">
      <c r="A39" s="12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0"/>
      <c r="AM39" s="10"/>
      <c r="AN39" s="10"/>
      <c r="AO39" s="16"/>
      <c r="AP39" s="16"/>
      <c r="AQ39" s="16"/>
      <c r="AR39" s="70"/>
      <c r="AS39" s="70"/>
    </row>
    <row r="40" spans="1:45" s="127" customFormat="1" ht="15" customHeight="1" x14ac:dyDescent="0.25">
      <c r="A40" s="1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0"/>
      <c r="AM40" s="10"/>
      <c r="AN40" s="10"/>
      <c r="AO40" s="16"/>
      <c r="AP40" s="16"/>
      <c r="AQ40" s="16"/>
      <c r="AR40" s="70"/>
      <c r="AS40" s="70"/>
    </row>
    <row r="41" spans="1:45" s="127" customFormat="1" ht="15" customHeight="1" x14ac:dyDescent="0.25">
      <c r="A41" s="12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0"/>
      <c r="AM41" s="10"/>
      <c r="AN41" s="10"/>
      <c r="AO41" s="16"/>
      <c r="AP41" s="16"/>
      <c r="AQ41" s="16"/>
      <c r="AR41" s="70"/>
      <c r="AS41" s="70"/>
    </row>
    <row r="42" spans="1:45" s="127" customFormat="1" ht="15" customHeight="1" x14ac:dyDescent="0.25">
      <c r="A42" s="12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0"/>
      <c r="AM42" s="10"/>
      <c r="AN42" s="10"/>
      <c r="AO42" s="16"/>
      <c r="AP42" s="16"/>
      <c r="AQ42" s="16"/>
      <c r="AR42" s="70"/>
      <c r="AS42" s="70"/>
    </row>
    <row r="43" spans="1:45" s="127" customFormat="1" ht="15" customHeight="1" x14ac:dyDescent="0.25">
      <c r="A43" s="12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0"/>
      <c r="AM43" s="10"/>
      <c r="AN43" s="10"/>
      <c r="AO43" s="16"/>
      <c r="AP43" s="16"/>
      <c r="AQ43" s="16"/>
      <c r="AR43" s="70"/>
      <c r="AS43" s="70"/>
    </row>
    <row r="44" spans="1:45" s="127" customFormat="1" ht="15" customHeight="1" x14ac:dyDescent="0.25">
      <c r="A44" s="12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0"/>
      <c r="AM44" s="10"/>
      <c r="AN44" s="10"/>
      <c r="AO44" s="16"/>
      <c r="AP44" s="16"/>
      <c r="AQ44" s="16"/>
      <c r="AR44" s="70"/>
      <c r="AS44" s="70"/>
    </row>
    <row r="45" spans="1:45" s="127" customFormat="1" ht="15" customHeight="1" x14ac:dyDescent="0.25">
      <c r="A45" s="12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0"/>
      <c r="AM45" s="10"/>
      <c r="AN45" s="10"/>
      <c r="AO45" s="16"/>
      <c r="AP45" s="16"/>
      <c r="AQ45" s="16"/>
      <c r="AR45" s="70"/>
      <c r="AS45" s="70"/>
    </row>
    <row r="46" spans="1:45" s="127" customFormat="1" ht="15" customHeight="1" x14ac:dyDescent="0.25">
      <c r="A46" s="12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0"/>
      <c r="AM46" s="10"/>
      <c r="AN46" s="10"/>
      <c r="AO46" s="16"/>
      <c r="AP46" s="16"/>
      <c r="AQ46" s="16"/>
      <c r="AR46" s="70"/>
      <c r="AS46" s="70"/>
    </row>
    <row r="47" spans="1:45" s="127" customFormat="1" ht="15" customHeight="1" x14ac:dyDescent="0.25">
      <c r="A47" s="12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0"/>
      <c r="AM47" s="10"/>
      <c r="AN47" s="10"/>
      <c r="AO47" s="16"/>
      <c r="AP47" s="16"/>
      <c r="AQ47" s="16"/>
      <c r="AR47" s="70"/>
      <c r="AS47" s="70"/>
    </row>
    <row r="48" spans="1:45" s="127" customFormat="1" ht="15" customHeight="1" x14ac:dyDescent="0.25">
      <c r="A48" s="12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0"/>
      <c r="AM48" s="10"/>
      <c r="AN48" s="10"/>
      <c r="AO48" s="16"/>
      <c r="AP48" s="16"/>
      <c r="AQ48" s="16"/>
      <c r="AR48" s="70"/>
      <c r="AS48" s="70"/>
    </row>
    <row r="49" spans="1:45" s="127" customFormat="1" ht="15" customHeight="1" x14ac:dyDescent="0.25">
      <c r="A49" s="12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0"/>
      <c r="AM49" s="10"/>
      <c r="AN49" s="10"/>
      <c r="AO49" s="16"/>
      <c r="AP49" s="16"/>
      <c r="AQ49" s="16"/>
      <c r="AR49" s="70"/>
      <c r="AS49" s="70"/>
    </row>
    <row r="50" spans="1:45" s="127" customFormat="1" ht="15" customHeight="1" x14ac:dyDescent="0.25">
      <c r="A50" s="12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0"/>
      <c r="AM50" s="10"/>
      <c r="AN50" s="10"/>
      <c r="AO50" s="16"/>
      <c r="AP50" s="16"/>
      <c r="AQ50" s="16"/>
      <c r="AR50" s="70"/>
      <c r="AS50" s="70"/>
    </row>
    <row r="51" spans="1:45" s="127" customFormat="1" ht="15" customHeight="1" x14ac:dyDescent="0.25">
      <c r="A51" s="12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0"/>
      <c r="AM51" s="10"/>
      <c r="AN51" s="10"/>
      <c r="AO51" s="16"/>
      <c r="AP51" s="16"/>
      <c r="AQ51" s="16"/>
      <c r="AR51" s="70"/>
      <c r="AS51" s="70"/>
    </row>
    <row r="52" spans="1:45" s="127" customFormat="1" ht="15" customHeight="1" x14ac:dyDescent="0.25">
      <c r="A52" s="12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0"/>
      <c r="AM52" s="10"/>
      <c r="AN52" s="10"/>
      <c r="AO52" s="16"/>
      <c r="AP52" s="16"/>
      <c r="AQ52" s="16"/>
      <c r="AR52" s="70"/>
      <c r="AS52" s="70"/>
    </row>
    <row r="53" spans="1:45" s="127" customFormat="1" ht="15" customHeight="1" x14ac:dyDescent="0.25">
      <c r="A53" s="12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0"/>
      <c r="AM53" s="10"/>
      <c r="AN53" s="10"/>
      <c r="AO53" s="16"/>
      <c r="AP53" s="16"/>
      <c r="AQ53" s="16"/>
      <c r="AR53" s="70"/>
      <c r="AS53" s="70"/>
    </row>
    <row r="54" spans="1:45" s="127" customFormat="1" ht="15" customHeight="1" x14ac:dyDescent="0.25">
      <c r="A54" s="12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0"/>
      <c r="AM54" s="10"/>
      <c r="AN54" s="10"/>
      <c r="AO54" s="16"/>
      <c r="AP54" s="16"/>
      <c r="AQ54" s="16"/>
      <c r="AR54" s="70"/>
      <c r="AS54" s="70"/>
    </row>
    <row r="55" spans="1:45" s="127" customFormat="1" ht="15" customHeight="1" x14ac:dyDescent="0.25">
      <c r="A55" s="12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0"/>
      <c r="AM55" s="10"/>
      <c r="AN55" s="10"/>
      <c r="AO55" s="16"/>
      <c r="AP55" s="16"/>
      <c r="AQ55" s="16"/>
      <c r="AR55" s="70"/>
      <c r="AS55" s="70"/>
    </row>
    <row r="56" spans="1:45" s="127" customFormat="1" ht="15" customHeight="1" x14ac:dyDescent="0.25">
      <c r="A56" s="12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0"/>
      <c r="AM56" s="10"/>
      <c r="AN56" s="10"/>
      <c r="AO56" s="16"/>
      <c r="AP56" s="16"/>
      <c r="AQ56" s="16"/>
      <c r="AR56" s="70"/>
      <c r="AS56" s="70"/>
    </row>
    <row r="57" spans="1:45" s="127" customFormat="1" ht="15" customHeight="1" x14ac:dyDescent="0.25">
      <c r="A57" s="12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0"/>
      <c r="AM57" s="10"/>
      <c r="AN57" s="10"/>
      <c r="AO57" s="16"/>
      <c r="AP57" s="16"/>
      <c r="AQ57" s="16"/>
      <c r="AR57" s="70"/>
      <c r="AS57" s="70"/>
    </row>
    <row r="58" spans="1:45" s="127" customFormat="1" ht="15" customHeight="1" x14ac:dyDescent="0.25">
      <c r="A58" s="12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0"/>
      <c r="AM58" s="10"/>
      <c r="AN58" s="10"/>
      <c r="AO58" s="16"/>
      <c r="AP58" s="16"/>
      <c r="AQ58" s="16"/>
      <c r="AR58" s="70"/>
      <c r="AS58" s="70"/>
    </row>
    <row r="59" spans="1:45" s="127" customFormat="1" ht="15" customHeight="1" x14ac:dyDescent="0.25">
      <c r="A59" s="12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0"/>
      <c r="AM59" s="10"/>
      <c r="AN59" s="10"/>
      <c r="AO59" s="16"/>
      <c r="AP59" s="16"/>
      <c r="AQ59" s="16"/>
      <c r="AR59" s="70"/>
      <c r="AS59" s="70"/>
    </row>
    <row r="60" spans="1:45" s="127" customFormat="1" ht="15" customHeight="1" x14ac:dyDescent="0.25">
      <c r="A60" s="12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0"/>
      <c r="AM60" s="10"/>
      <c r="AN60" s="10"/>
      <c r="AO60" s="16"/>
      <c r="AP60" s="16"/>
      <c r="AQ60" s="16"/>
      <c r="AR60" s="70"/>
      <c r="AS60" s="70"/>
    </row>
    <row r="61" spans="1:45" s="127" customFormat="1" ht="15" customHeight="1" x14ac:dyDescent="0.25">
      <c r="A61" s="12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0"/>
      <c r="AM61" s="10"/>
      <c r="AN61" s="10"/>
      <c r="AO61" s="16"/>
      <c r="AP61" s="16"/>
      <c r="AQ61" s="16"/>
      <c r="AR61" s="70"/>
      <c r="AS61" s="70"/>
    </row>
    <row r="62" spans="1:45" s="127" customFormat="1" ht="15" customHeight="1" x14ac:dyDescent="0.25">
      <c r="A62" s="12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0"/>
      <c r="AM62" s="10"/>
      <c r="AN62" s="10"/>
      <c r="AO62" s="16"/>
      <c r="AP62" s="16"/>
      <c r="AQ62" s="16"/>
      <c r="AR62" s="70"/>
      <c r="AS62" s="70"/>
    </row>
    <row r="63" spans="1:45" s="127" customFormat="1" ht="15" customHeight="1" x14ac:dyDescent="0.25">
      <c r="A63" s="12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0"/>
      <c r="AM63" s="10"/>
      <c r="AN63" s="10"/>
      <c r="AO63" s="16"/>
      <c r="AP63" s="16"/>
      <c r="AQ63" s="16"/>
      <c r="AR63" s="70"/>
      <c r="AS63" s="70"/>
    </row>
    <row r="64" spans="1:45" s="127" customFormat="1" ht="15" customHeight="1" x14ac:dyDescent="0.25">
      <c r="A64" s="12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0"/>
      <c r="AM64" s="10"/>
      <c r="AN64" s="10"/>
      <c r="AO64" s="16"/>
      <c r="AP64" s="16"/>
      <c r="AQ64" s="16"/>
      <c r="AR64" s="70"/>
      <c r="AS64" s="70"/>
    </row>
    <row r="65" spans="1:45" s="127" customFormat="1" ht="15" customHeight="1" x14ac:dyDescent="0.25">
      <c r="A65" s="12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0"/>
      <c r="AM65" s="10"/>
      <c r="AN65" s="10"/>
      <c r="AO65" s="16"/>
      <c r="AP65" s="16"/>
      <c r="AQ65" s="16"/>
      <c r="AR65" s="70"/>
      <c r="AS65" s="70"/>
    </row>
    <row r="66" spans="1:45" s="127" customFormat="1" ht="15" customHeight="1" x14ac:dyDescent="0.25">
      <c r="A66" s="12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0"/>
      <c r="AM66" s="10"/>
      <c r="AN66" s="10"/>
      <c r="AO66" s="16"/>
      <c r="AP66" s="16"/>
      <c r="AQ66" s="16"/>
      <c r="AR66" s="70"/>
      <c r="AS66" s="70"/>
    </row>
    <row r="67" spans="1:45" s="127" customFormat="1" ht="15" customHeight="1" x14ac:dyDescent="0.25">
      <c r="A67" s="12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0"/>
      <c r="AM67" s="10"/>
      <c r="AN67" s="10"/>
      <c r="AO67" s="16"/>
      <c r="AP67" s="16"/>
      <c r="AQ67" s="16"/>
      <c r="AR67" s="70"/>
      <c r="AS67" s="70"/>
    </row>
    <row r="68" spans="1:45" s="127" customFormat="1" ht="15" customHeight="1" x14ac:dyDescent="0.25">
      <c r="A68" s="12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0"/>
      <c r="AM68" s="10"/>
      <c r="AN68" s="10"/>
      <c r="AO68" s="16"/>
      <c r="AP68" s="16"/>
      <c r="AQ68" s="16"/>
      <c r="AR68" s="70"/>
      <c r="AS68" s="70"/>
    </row>
    <row r="69" spans="1:45" s="127" customFormat="1" ht="15" customHeight="1" x14ac:dyDescent="0.25">
      <c r="A69" s="12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0"/>
      <c r="AM69" s="10"/>
      <c r="AN69" s="10"/>
      <c r="AO69" s="16"/>
      <c r="AP69" s="16"/>
      <c r="AQ69" s="16"/>
      <c r="AR69" s="70"/>
      <c r="AS69" s="70"/>
    </row>
    <row r="70" spans="1:45" s="127" customFormat="1" ht="15" customHeight="1" x14ac:dyDescent="0.25">
      <c r="A70" s="12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0"/>
      <c r="AM70" s="10"/>
      <c r="AN70" s="10"/>
      <c r="AO70" s="16"/>
      <c r="AP70" s="16"/>
      <c r="AQ70" s="16"/>
      <c r="AR70" s="70"/>
      <c r="AS70" s="70"/>
    </row>
    <row r="71" spans="1:45" s="127" customFormat="1" ht="15" customHeight="1" x14ac:dyDescent="0.25">
      <c r="A71" s="12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0"/>
      <c r="AM71" s="10"/>
      <c r="AN71" s="10"/>
      <c r="AO71" s="16"/>
      <c r="AP71" s="16"/>
      <c r="AQ71" s="16"/>
      <c r="AR71" s="70"/>
      <c r="AS71" s="70"/>
    </row>
    <row r="72" spans="1:45" s="127" customFormat="1" ht="15" customHeight="1" x14ac:dyDescent="0.25">
      <c r="A72" s="12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0"/>
      <c r="AM72" s="10"/>
      <c r="AN72" s="10"/>
      <c r="AO72" s="16"/>
      <c r="AP72" s="16"/>
      <c r="AQ72" s="16"/>
      <c r="AR72" s="70"/>
      <c r="AS72" s="70"/>
    </row>
    <row r="73" spans="1:45" s="127" customFormat="1" ht="15" customHeight="1" x14ac:dyDescent="0.25">
      <c r="A73" s="12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0"/>
      <c r="AM73" s="10"/>
      <c r="AN73" s="10"/>
      <c r="AO73" s="16"/>
      <c r="AP73" s="16"/>
      <c r="AQ73" s="16"/>
      <c r="AR73" s="70"/>
      <c r="AS73" s="70"/>
    </row>
    <row r="74" spans="1:45" s="127" customFormat="1" ht="15" customHeight="1" x14ac:dyDescent="0.25">
      <c r="A74" s="12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0"/>
      <c r="AM74" s="10"/>
      <c r="AN74" s="10"/>
      <c r="AO74" s="16"/>
      <c r="AP74" s="16"/>
      <c r="AQ74" s="16"/>
      <c r="AR74" s="70"/>
      <c r="AS74" s="70"/>
    </row>
    <row r="75" spans="1:45" s="127" customFormat="1" ht="15" customHeight="1" x14ac:dyDescent="0.25">
      <c r="A75" s="12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0"/>
      <c r="AM75" s="10"/>
      <c r="AN75" s="10"/>
      <c r="AO75" s="16"/>
      <c r="AP75" s="16"/>
      <c r="AQ75" s="16"/>
      <c r="AR75" s="70"/>
      <c r="AS75" s="70"/>
    </row>
    <row r="76" spans="1:45" s="127" customFormat="1" ht="15" customHeight="1" x14ac:dyDescent="0.25">
      <c r="A76" s="12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0"/>
      <c r="AM76" s="10"/>
      <c r="AN76" s="10"/>
      <c r="AO76" s="16"/>
      <c r="AP76" s="16"/>
      <c r="AQ76" s="16"/>
      <c r="AR76" s="70"/>
      <c r="AS76" s="70"/>
    </row>
    <row r="77" spans="1:45" s="127" customFormat="1" ht="15" customHeight="1" x14ac:dyDescent="0.25">
      <c r="A77" s="12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0"/>
      <c r="AM77" s="10"/>
      <c r="AN77" s="10"/>
      <c r="AO77" s="16"/>
      <c r="AP77" s="16"/>
      <c r="AQ77" s="16"/>
      <c r="AR77" s="70"/>
      <c r="AS77" s="70"/>
    </row>
    <row r="78" spans="1:45" s="127" customFormat="1" ht="15" customHeight="1" x14ac:dyDescent="0.25">
      <c r="A78" s="12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0"/>
      <c r="AM78" s="10"/>
      <c r="AN78" s="10"/>
      <c r="AO78" s="16"/>
      <c r="AP78" s="16"/>
      <c r="AQ78" s="16"/>
      <c r="AR78" s="70"/>
      <c r="AS78" s="70"/>
    </row>
    <row r="79" spans="1:45" s="127" customFormat="1" ht="15" customHeight="1" x14ac:dyDescent="0.25">
      <c r="A79" s="12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0"/>
      <c r="AM79" s="10"/>
      <c r="AN79" s="10"/>
      <c r="AO79" s="16"/>
      <c r="AP79" s="16"/>
      <c r="AQ79" s="16"/>
      <c r="AR79" s="70"/>
      <c r="AS79" s="70"/>
    </row>
    <row r="80" spans="1:45" s="127" customFormat="1" ht="15" customHeight="1" x14ac:dyDescent="0.25">
      <c r="A80" s="12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0"/>
      <c r="AM80" s="10"/>
      <c r="AN80" s="10"/>
      <c r="AO80" s="16"/>
      <c r="AP80" s="16"/>
      <c r="AQ80" s="16"/>
      <c r="AR80" s="70"/>
      <c r="AS80" s="70"/>
    </row>
    <row r="81" spans="1:45" s="127" customFormat="1" ht="15" customHeight="1" x14ac:dyDescent="0.25">
      <c r="A81" s="12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0"/>
      <c r="AM81" s="10"/>
      <c r="AN81" s="10"/>
      <c r="AO81" s="16"/>
      <c r="AP81" s="16"/>
      <c r="AQ81" s="16"/>
      <c r="AR81" s="70"/>
      <c r="AS81" s="70"/>
    </row>
    <row r="82" spans="1:45" s="127" customFormat="1" ht="15" customHeight="1" x14ac:dyDescent="0.25">
      <c r="A82" s="12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0"/>
      <c r="AM82" s="10"/>
      <c r="AN82" s="10"/>
      <c r="AO82" s="16"/>
      <c r="AP82" s="16"/>
      <c r="AQ82" s="16"/>
      <c r="AR82" s="70"/>
      <c r="AS82" s="70"/>
    </row>
    <row r="83" spans="1:45" s="127" customFormat="1" ht="15" customHeight="1" x14ac:dyDescent="0.25">
      <c r="A83" s="12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0"/>
      <c r="AM83" s="10"/>
      <c r="AN83" s="10"/>
      <c r="AO83" s="16"/>
      <c r="AP83" s="16"/>
      <c r="AQ83" s="16"/>
      <c r="AR83" s="70"/>
      <c r="AS83" s="70"/>
    </row>
    <row r="84" spans="1:45" s="127" customFormat="1" ht="15" customHeight="1" x14ac:dyDescent="0.25">
      <c r="A84" s="12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M84" s="10"/>
      <c r="AN84" s="10"/>
      <c r="AO84" s="16"/>
      <c r="AP84" s="16"/>
      <c r="AQ84" s="16"/>
      <c r="AR84" s="70"/>
      <c r="AS84" s="70"/>
    </row>
    <row r="85" spans="1:45" s="127" customFormat="1" ht="15" customHeight="1" x14ac:dyDescent="0.25">
      <c r="A85" s="12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M85" s="10"/>
      <c r="AN85" s="10"/>
      <c r="AO85" s="16"/>
      <c r="AP85" s="16"/>
      <c r="AQ85" s="16"/>
      <c r="AR85" s="70"/>
      <c r="AS85" s="70"/>
    </row>
    <row r="86" spans="1:45" s="127" customFormat="1" ht="15" customHeight="1" x14ac:dyDescent="0.25">
      <c r="A86" s="12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M86" s="10"/>
      <c r="AN86" s="10"/>
      <c r="AO86" s="16"/>
      <c r="AP86" s="16"/>
      <c r="AQ86" s="16"/>
      <c r="AR86" s="70"/>
      <c r="AS86" s="70"/>
    </row>
    <row r="87" spans="1:45" s="127" customFormat="1" ht="15" customHeight="1" x14ac:dyDescent="0.25">
      <c r="A87" s="12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M87" s="10"/>
      <c r="AN87" s="10"/>
      <c r="AO87" s="16"/>
      <c r="AP87" s="16"/>
      <c r="AQ87" s="16"/>
      <c r="AR87" s="70"/>
      <c r="AS87" s="70"/>
    </row>
    <row r="88" spans="1:45" s="127" customFormat="1" ht="15" customHeight="1" x14ac:dyDescent="0.25">
      <c r="A88" s="12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M88" s="10"/>
      <c r="AN88" s="10"/>
      <c r="AO88" s="16"/>
      <c r="AP88" s="16"/>
      <c r="AQ88" s="16"/>
      <c r="AR88" s="70"/>
      <c r="AS88" s="70"/>
    </row>
    <row r="89" spans="1:45" s="127" customFormat="1" ht="15" customHeight="1" x14ac:dyDescent="0.25">
      <c r="A89" s="12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M89" s="10"/>
      <c r="AN89" s="10"/>
      <c r="AO89" s="16"/>
      <c r="AP89" s="16"/>
      <c r="AQ89" s="16"/>
      <c r="AR89" s="70"/>
      <c r="AS89" s="70"/>
    </row>
    <row r="90" spans="1:45" s="127" customFormat="1" ht="15" customHeight="1" x14ac:dyDescent="0.25">
      <c r="A90" s="12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M90" s="10"/>
      <c r="AN90" s="10"/>
      <c r="AO90" s="16"/>
      <c r="AP90" s="16"/>
      <c r="AQ90" s="16"/>
      <c r="AR90" s="70"/>
      <c r="AS90" s="70"/>
    </row>
    <row r="91" spans="1:45" s="127" customFormat="1" ht="15" customHeight="1" x14ac:dyDescent="0.25">
      <c r="A91" s="12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M91" s="10"/>
      <c r="AN91" s="10"/>
      <c r="AO91" s="16"/>
      <c r="AP91" s="16"/>
      <c r="AQ91" s="16"/>
      <c r="AR91" s="70"/>
      <c r="AS91" s="70"/>
    </row>
    <row r="92" spans="1:45" s="127" customFormat="1" ht="15" customHeight="1" x14ac:dyDescent="0.25">
      <c r="A92" s="12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M92" s="10"/>
      <c r="AN92" s="10"/>
      <c r="AO92" s="16"/>
      <c r="AP92" s="16"/>
      <c r="AQ92" s="16"/>
      <c r="AR92" s="70"/>
      <c r="AS92" s="70"/>
    </row>
    <row r="93" spans="1:45" s="127" customFormat="1" ht="15" customHeight="1" x14ac:dyDescent="0.25">
      <c r="A93" s="12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M93" s="10"/>
      <c r="AN93" s="10"/>
      <c r="AO93" s="16"/>
      <c r="AP93" s="16"/>
      <c r="AQ93" s="16"/>
      <c r="AR93" s="70"/>
      <c r="AS93" s="70"/>
    </row>
    <row r="94" spans="1:45" s="127" customFormat="1" ht="15" customHeight="1" x14ac:dyDescent="0.25">
      <c r="A94" s="12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M94" s="10"/>
      <c r="AN94" s="10"/>
      <c r="AO94" s="16"/>
      <c r="AP94" s="16"/>
      <c r="AQ94" s="16"/>
      <c r="AR94" s="70"/>
      <c r="AS94" s="70"/>
    </row>
    <row r="95" spans="1:45" s="127" customFormat="1" ht="15" customHeight="1" x14ac:dyDescent="0.25">
      <c r="A95" s="12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M95" s="10"/>
      <c r="AN95" s="10"/>
      <c r="AO95" s="16"/>
      <c r="AP95" s="16"/>
      <c r="AQ95" s="16"/>
      <c r="AR95" s="70"/>
      <c r="AS95" s="70"/>
    </row>
    <row r="96" spans="1:45" s="127" customFormat="1" ht="15" customHeight="1" x14ac:dyDescent="0.25">
      <c r="A96" s="12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M96" s="10"/>
      <c r="AN96" s="10"/>
      <c r="AO96" s="16"/>
      <c r="AP96" s="16"/>
      <c r="AQ96" s="16"/>
      <c r="AR96" s="70"/>
      <c r="AS96" s="70"/>
    </row>
    <row r="97" spans="1:45" s="127" customFormat="1" ht="15" customHeight="1" x14ac:dyDescent="0.25">
      <c r="A97" s="12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M97" s="10"/>
      <c r="AN97" s="10"/>
      <c r="AO97" s="16"/>
      <c r="AP97" s="16"/>
      <c r="AQ97" s="16"/>
      <c r="AR97" s="70"/>
      <c r="AS97" s="70"/>
    </row>
    <row r="98" spans="1:45" s="127" customFormat="1" ht="15" customHeight="1" x14ac:dyDescent="0.25">
      <c r="A98" s="12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M98" s="10"/>
      <c r="AN98" s="10"/>
      <c r="AO98" s="16"/>
      <c r="AP98" s="16"/>
      <c r="AQ98" s="16"/>
      <c r="AR98" s="70"/>
      <c r="AS98" s="70"/>
    </row>
    <row r="99" spans="1:45" s="127" customFormat="1" ht="15" customHeight="1" x14ac:dyDescent="0.25">
      <c r="A99" s="12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M99" s="10"/>
      <c r="AN99" s="10"/>
      <c r="AO99" s="16"/>
      <c r="AP99" s="16"/>
      <c r="AQ99" s="16"/>
      <c r="AR99" s="70"/>
      <c r="AS99" s="70"/>
    </row>
    <row r="100" spans="1:45" s="127" customFormat="1" ht="15" customHeight="1" x14ac:dyDescent="0.25">
      <c r="A100" s="12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M100" s="10"/>
      <c r="AN100" s="10"/>
      <c r="AO100" s="16"/>
      <c r="AP100" s="16"/>
      <c r="AQ100" s="16"/>
      <c r="AR100" s="70"/>
      <c r="AS100" s="70"/>
    </row>
    <row r="101" spans="1:45" s="127" customFormat="1" ht="15" customHeight="1" x14ac:dyDescent="0.25">
      <c r="A101" s="12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M101" s="10"/>
      <c r="AN101" s="10"/>
      <c r="AO101" s="16"/>
      <c r="AP101" s="16"/>
      <c r="AQ101" s="16"/>
      <c r="AR101" s="70"/>
      <c r="AS101" s="70"/>
    </row>
    <row r="102" spans="1:45" s="127" customFormat="1" ht="15" customHeight="1" x14ac:dyDescent="0.25">
      <c r="A102" s="12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M102" s="10"/>
      <c r="AN102" s="10"/>
      <c r="AO102" s="16"/>
      <c r="AP102" s="16"/>
      <c r="AQ102" s="16"/>
      <c r="AR102" s="70"/>
      <c r="AS102" s="70"/>
    </row>
    <row r="103" spans="1:45" s="127" customFormat="1" ht="15" customHeight="1" x14ac:dyDescent="0.25">
      <c r="A103" s="12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M103" s="10"/>
      <c r="AN103" s="10"/>
      <c r="AO103" s="16"/>
      <c r="AP103" s="16"/>
      <c r="AQ103" s="16"/>
      <c r="AR103" s="70"/>
      <c r="AS103" s="70"/>
    </row>
    <row r="104" spans="1:45" s="127" customFormat="1" ht="15" customHeight="1" x14ac:dyDescent="0.25">
      <c r="A104" s="12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M104" s="10"/>
      <c r="AN104" s="10"/>
      <c r="AO104" s="16"/>
      <c r="AP104" s="16"/>
      <c r="AQ104" s="16"/>
      <c r="AR104" s="70"/>
      <c r="AS104" s="70"/>
    </row>
    <row r="105" spans="1:45" s="127" customFormat="1" ht="15" customHeight="1" x14ac:dyDescent="0.25">
      <c r="A105" s="12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M105" s="10"/>
      <c r="AN105" s="10"/>
      <c r="AO105" s="16"/>
      <c r="AP105" s="16"/>
      <c r="AQ105" s="16"/>
      <c r="AR105" s="70"/>
      <c r="AS105" s="70"/>
    </row>
    <row r="106" spans="1:45" s="127" customFormat="1" ht="15" customHeight="1" x14ac:dyDescent="0.25">
      <c r="A106" s="12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M106" s="10"/>
      <c r="AN106" s="10"/>
      <c r="AO106" s="16"/>
      <c r="AP106" s="16"/>
      <c r="AQ106" s="16"/>
      <c r="AR106" s="70"/>
      <c r="AS106" s="70"/>
    </row>
    <row r="107" spans="1:45" s="127" customFormat="1" ht="15" customHeight="1" x14ac:dyDescent="0.25">
      <c r="A107" s="12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M107" s="10"/>
      <c r="AN107" s="10"/>
      <c r="AO107" s="16"/>
      <c r="AP107" s="16"/>
      <c r="AQ107" s="16"/>
      <c r="AR107" s="70"/>
      <c r="AS107" s="70"/>
    </row>
    <row r="108" spans="1:45" s="127" customFormat="1" ht="15" customHeight="1" x14ac:dyDescent="0.25">
      <c r="A108" s="12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M108" s="10"/>
      <c r="AN108" s="10"/>
      <c r="AO108" s="16"/>
      <c r="AP108" s="16"/>
      <c r="AQ108" s="16"/>
      <c r="AR108" s="70"/>
      <c r="AS108" s="70"/>
    </row>
    <row r="109" spans="1:45" s="127" customFormat="1" ht="15" customHeight="1" x14ac:dyDescent="0.25">
      <c r="A109" s="12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M109" s="10"/>
      <c r="AN109" s="10"/>
      <c r="AO109" s="16"/>
      <c r="AP109" s="16"/>
      <c r="AQ109" s="16"/>
      <c r="AR109" s="70"/>
      <c r="AS109" s="70"/>
    </row>
    <row r="110" spans="1:45" s="127" customFormat="1" ht="15" customHeight="1" x14ac:dyDescent="0.25">
      <c r="A110" s="12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M110" s="10"/>
      <c r="AN110" s="10"/>
      <c r="AO110" s="16"/>
      <c r="AP110" s="16"/>
      <c r="AQ110" s="16"/>
      <c r="AR110" s="70"/>
      <c r="AS110" s="70"/>
    </row>
    <row r="111" spans="1:45" s="127" customFormat="1" ht="15" customHeight="1" x14ac:dyDescent="0.25">
      <c r="A111" s="12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M111" s="10"/>
      <c r="AN111" s="10"/>
      <c r="AO111" s="16"/>
      <c r="AP111" s="16"/>
      <c r="AQ111" s="16"/>
      <c r="AR111" s="70"/>
      <c r="AS111" s="70"/>
    </row>
    <row r="112" spans="1:45" s="127" customFormat="1" ht="15" customHeight="1" x14ac:dyDescent="0.25">
      <c r="A112" s="12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M112" s="10"/>
      <c r="AN112" s="10"/>
      <c r="AO112" s="16"/>
      <c r="AP112" s="16"/>
      <c r="AQ112" s="16"/>
      <c r="AR112" s="70"/>
      <c r="AS112" s="70"/>
    </row>
    <row r="113" spans="1:45" s="127" customFormat="1" ht="15" customHeight="1" x14ac:dyDescent="0.25">
      <c r="A113" s="12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M113" s="10"/>
      <c r="AN113" s="10"/>
      <c r="AO113" s="16"/>
      <c r="AP113" s="16"/>
      <c r="AQ113" s="16"/>
      <c r="AR113" s="70"/>
      <c r="AS113" s="70"/>
    </row>
    <row r="114" spans="1:45" s="127" customFormat="1" ht="15" customHeight="1" x14ac:dyDescent="0.25">
      <c r="A114" s="12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M114" s="10"/>
      <c r="AN114" s="10"/>
      <c r="AO114" s="16"/>
      <c r="AP114" s="16"/>
      <c r="AQ114" s="16"/>
      <c r="AR114" s="70"/>
      <c r="AS114" s="70"/>
    </row>
    <row r="115" spans="1:45" s="127" customFormat="1" ht="15" customHeight="1" x14ac:dyDescent="0.25">
      <c r="A115" s="12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M115" s="10"/>
      <c r="AN115" s="10"/>
      <c r="AO115" s="16"/>
      <c r="AP115" s="16"/>
      <c r="AQ115" s="16"/>
      <c r="AR115" s="70"/>
      <c r="AS115" s="70"/>
    </row>
    <row r="116" spans="1:45" s="127" customFormat="1" ht="15" customHeight="1" x14ac:dyDescent="0.25">
      <c r="A116" s="12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5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5" s="127" customFormat="1" ht="15" customHeight="1" x14ac:dyDescent="0.25">
      <c r="A117" s="12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5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5" s="127" customFormat="1" ht="15" customHeight="1" x14ac:dyDescent="0.25">
      <c r="A118" s="12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5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5" s="127" customFormat="1" x14ac:dyDescent="0.25">
      <c r="A119" s="12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5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5" s="127" customFormat="1" ht="15" customHeight="1" x14ac:dyDescent="0.25">
      <c r="A120" s="12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5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5" s="127" customFormat="1" ht="15" customHeight="1" x14ac:dyDescent="0.25">
      <c r="A121" s="12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5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5" s="127" customFormat="1" ht="15" customHeight="1" x14ac:dyDescent="0.25">
      <c r="A122" s="12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5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5" s="127" customFormat="1" ht="15" customHeight="1" x14ac:dyDescent="0.25">
      <c r="A123" s="12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5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5" s="127" customFormat="1" ht="15" customHeight="1" x14ac:dyDescent="0.25">
      <c r="A124" s="12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5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5" s="127" customFormat="1" ht="15" customHeight="1" x14ac:dyDescent="0.25">
      <c r="A125" s="12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5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5" s="127" customFormat="1" ht="15" customHeight="1" x14ac:dyDescent="0.25">
      <c r="A126" s="12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5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5" s="127" customFormat="1" ht="15" customHeight="1" x14ac:dyDescent="0.25">
      <c r="A127" s="12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5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5" s="127" customFormat="1" ht="15" customHeight="1" x14ac:dyDescent="0.25">
      <c r="A128" s="12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5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27" customFormat="1" ht="15" customHeight="1" x14ac:dyDescent="0.25">
      <c r="A129" s="12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5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27" customFormat="1" ht="15" customHeight="1" x14ac:dyDescent="0.25">
      <c r="A130" s="12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5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27" customFormat="1" ht="15" customHeight="1" x14ac:dyDescent="0.25">
      <c r="A131" s="12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5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27" customFormat="1" ht="15" customHeight="1" x14ac:dyDescent="0.25">
      <c r="A132" s="12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5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27" customFormat="1" ht="15" customHeight="1" x14ac:dyDescent="0.25">
      <c r="A133" s="12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5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27" customFormat="1" ht="15" customHeight="1" x14ac:dyDescent="0.25">
      <c r="A134" s="12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5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27" customFormat="1" ht="15" customHeight="1" x14ac:dyDescent="0.25">
      <c r="A135" s="12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5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27" customFormat="1" ht="15" customHeight="1" x14ac:dyDescent="0.25">
      <c r="A136" s="12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5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27" customFormat="1" ht="15" customHeight="1" x14ac:dyDescent="0.25">
      <c r="A137" s="12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5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27" customFormat="1" ht="15" customHeight="1" x14ac:dyDescent="0.25">
      <c r="A138" s="12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5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27" customFormat="1" ht="15" customHeight="1" x14ac:dyDescent="0.25">
      <c r="A139" s="12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5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27" customFormat="1" ht="15" customHeight="1" x14ac:dyDescent="0.25">
      <c r="A140" s="12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5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27" customFormat="1" ht="15" customHeight="1" x14ac:dyDescent="0.25">
      <c r="A141" s="12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5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27" customFormat="1" ht="15" customHeight="1" x14ac:dyDescent="0.25">
      <c r="A142" s="12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5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27" customFormat="1" ht="15" customHeight="1" x14ac:dyDescent="0.25">
      <c r="A143" s="12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5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27" customFormat="1" ht="15" customHeight="1" x14ac:dyDescent="0.25">
      <c r="A144" s="12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5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27" customFormat="1" ht="15" customHeight="1" x14ac:dyDescent="0.25">
      <c r="A145" s="12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5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27" customFormat="1" ht="15" customHeight="1" x14ac:dyDescent="0.25">
      <c r="A146" s="12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5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27" customFormat="1" ht="15" customHeight="1" x14ac:dyDescent="0.25">
      <c r="A147" s="12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5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27" customFormat="1" ht="15" customHeight="1" x14ac:dyDescent="0.25">
      <c r="A148" s="12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5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27" customFormat="1" ht="15" customHeight="1" x14ac:dyDescent="0.25">
      <c r="A149" s="12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5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27" customFormat="1" ht="15" customHeight="1" x14ac:dyDescent="0.25">
      <c r="A150" s="12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5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27" customFormat="1" ht="15" customHeight="1" x14ac:dyDescent="0.25">
      <c r="A151" s="12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5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27" customFormat="1" ht="15" customHeight="1" x14ac:dyDescent="0.25">
      <c r="A152" s="12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5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27" customFormat="1" ht="15" customHeight="1" x14ac:dyDescent="0.25">
      <c r="A153" s="12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5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27" customFormat="1" ht="15" customHeight="1" x14ac:dyDescent="0.25">
      <c r="A154" s="12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5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27" customFormat="1" ht="15" customHeight="1" x14ac:dyDescent="0.25">
      <c r="A155" s="12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5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27" customFormat="1" ht="15" customHeight="1" x14ac:dyDescent="0.25">
      <c r="A156" s="12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5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27" customFormat="1" ht="15" customHeight="1" x14ac:dyDescent="0.25">
      <c r="A157" s="12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5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27" customFormat="1" ht="15" customHeight="1" x14ac:dyDescent="0.25">
      <c r="A158" s="12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5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27" customFormat="1" ht="15" customHeight="1" x14ac:dyDescent="0.25">
      <c r="A159" s="12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5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27" customFormat="1" ht="15" customHeight="1" x14ac:dyDescent="0.25">
      <c r="A160" s="12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5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27" customFormat="1" ht="15" customHeight="1" x14ac:dyDescent="0.25">
      <c r="A161" s="12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5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27" customFormat="1" ht="15" customHeight="1" x14ac:dyDescent="0.25">
      <c r="A162" s="12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5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27" customFormat="1" ht="15" customHeight="1" x14ac:dyDescent="0.25">
      <c r="A163" s="12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5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27" customFormat="1" ht="15" customHeight="1" x14ac:dyDescent="0.25">
      <c r="A164" s="12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5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27" customFormat="1" ht="15" customHeight="1" x14ac:dyDescent="0.25">
      <c r="A165" s="12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5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27" customFormat="1" ht="15" customHeight="1" x14ac:dyDescent="0.25">
      <c r="A166" s="12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5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s="127" customFormat="1" ht="15" customHeight="1" x14ac:dyDescent="0.25">
      <c r="A167" s="12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5"/>
      <c r="AI167" s="16"/>
      <c r="AJ167" s="16"/>
      <c r="AK167" s="10"/>
      <c r="AL167" s="10"/>
      <c r="AM167" s="10"/>
      <c r="AN167" s="10"/>
      <c r="AO167" s="10"/>
      <c r="AP167" s="10"/>
      <c r="AQ167" s="10"/>
      <c r="AR167" s="72"/>
    </row>
    <row r="168" spans="1:44" s="127" customFormat="1" ht="15" customHeight="1" x14ac:dyDescent="0.25">
      <c r="A168" s="12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5"/>
      <c r="AI168" s="16"/>
      <c r="AJ168" s="16"/>
      <c r="AK168" s="10"/>
      <c r="AL168" s="10"/>
      <c r="AM168" s="10"/>
      <c r="AN168" s="10"/>
      <c r="AO168" s="10"/>
      <c r="AP168" s="10"/>
      <c r="AQ168" s="10"/>
      <c r="AR168" s="72"/>
    </row>
    <row r="169" spans="1:44" s="127" customFormat="1" ht="15" customHeight="1" x14ac:dyDescent="0.25">
      <c r="A169" s="12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5"/>
      <c r="AI169" s="16"/>
      <c r="AJ169" s="16"/>
      <c r="AK169" s="10"/>
      <c r="AL169" s="10"/>
      <c r="AM169" s="10"/>
      <c r="AN169" s="10"/>
      <c r="AO169" s="10"/>
      <c r="AP169" s="10"/>
      <c r="AQ169" s="10"/>
      <c r="AR169" s="72"/>
    </row>
    <row r="170" spans="1:44" s="127" customFormat="1" ht="15" customHeight="1" x14ac:dyDescent="0.25">
      <c r="A170" s="12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5"/>
      <c r="AI170" s="16"/>
      <c r="AJ170" s="16"/>
      <c r="AK170" s="10"/>
      <c r="AL170" s="10"/>
      <c r="AM170" s="10"/>
      <c r="AN170" s="10"/>
      <c r="AO170" s="10"/>
      <c r="AP170" s="10"/>
      <c r="AQ170" s="10"/>
      <c r="AR170" s="72"/>
    </row>
    <row r="171" spans="1:44" s="127" customFormat="1" ht="15" customHeight="1" x14ac:dyDescent="0.25">
      <c r="A171" s="12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5"/>
      <c r="AI171" s="16"/>
      <c r="AJ171" s="16"/>
      <c r="AK171" s="10"/>
      <c r="AL171" s="10"/>
      <c r="AM171" s="10"/>
      <c r="AN171" s="10"/>
      <c r="AO171" s="10"/>
      <c r="AP171" s="10"/>
      <c r="AQ171" s="10"/>
      <c r="AR171" s="72"/>
    </row>
    <row r="172" spans="1:44" s="127" customFormat="1" ht="15" customHeight="1" x14ac:dyDescent="0.25">
      <c r="A172" s="12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25"/>
      <c r="AI172" s="16"/>
      <c r="AJ172" s="16"/>
      <c r="AK172" s="10"/>
      <c r="AL172" s="10"/>
      <c r="AM172" s="10"/>
      <c r="AN172" s="10"/>
      <c r="AO172" s="10"/>
      <c r="AP172" s="10"/>
      <c r="AQ172" s="10"/>
      <c r="AR172" s="72"/>
    </row>
    <row r="173" spans="1:44" s="127" customFormat="1" ht="15" customHeight="1" x14ac:dyDescent="0.25">
      <c r="A173" s="12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25"/>
      <c r="AI173" s="16"/>
      <c r="AJ173" s="16"/>
      <c r="AK173" s="10"/>
      <c r="AL173" s="10"/>
      <c r="AM173" s="10"/>
      <c r="AN173" s="10"/>
      <c r="AO173" s="10"/>
      <c r="AP173" s="10"/>
      <c r="AQ173" s="10"/>
      <c r="AR173" s="72"/>
    </row>
    <row r="174" spans="1:44" ht="15" customHeight="1" x14ac:dyDescent="0.25">
      <c r="AG174" s="10"/>
      <c r="AH174" s="125"/>
      <c r="AI174" s="16"/>
      <c r="AJ174" s="16"/>
    </row>
    <row r="175" spans="1:44" ht="15" customHeight="1" x14ac:dyDescent="0.25">
      <c r="AG175" s="10"/>
      <c r="AH175" s="125"/>
      <c r="AI175" s="16"/>
      <c r="AJ175" s="16"/>
    </row>
    <row r="176" spans="1:44" ht="15" customHeight="1" x14ac:dyDescent="0.25">
      <c r="AG176" s="10"/>
      <c r="AH176" s="125"/>
      <c r="AI176" s="16"/>
      <c r="AJ176" s="16"/>
    </row>
    <row r="177" spans="2:43" ht="15" customHeight="1" x14ac:dyDescent="0.25">
      <c r="AG177" s="10"/>
      <c r="AH177" s="125"/>
      <c r="AI177" s="16"/>
      <c r="AJ177" s="16"/>
    </row>
    <row r="178" spans="2:43" ht="15" customHeight="1" x14ac:dyDescent="0.25">
      <c r="AG178" s="10"/>
      <c r="AH178" s="125"/>
      <c r="AI178" s="16"/>
      <c r="AJ178" s="16"/>
    </row>
    <row r="179" spans="2:43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25"/>
      <c r="AI179" s="16"/>
      <c r="AJ179" s="16"/>
      <c r="AK179" s="72"/>
      <c r="AL179" s="72"/>
      <c r="AM179" s="72"/>
      <c r="AN179" s="72"/>
      <c r="AO179" s="72"/>
      <c r="AP179" s="72"/>
      <c r="AQ179" s="72"/>
    </row>
    <row r="180" spans="2:43" ht="15" customHeigh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10"/>
      <c r="AH180" s="125"/>
      <c r="AI180" s="16"/>
      <c r="AJ180" s="16"/>
      <c r="AK180" s="72"/>
      <c r="AL180" s="72"/>
      <c r="AM180" s="72"/>
      <c r="AN180" s="72"/>
      <c r="AO180" s="72"/>
      <c r="AP180" s="72"/>
      <c r="AQ180" s="72"/>
    </row>
  </sheetData>
  <sortState ref="B8:AM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14</v>
      </c>
      <c r="AB4" s="12">
        <v>0</v>
      </c>
      <c r="AC4" s="12">
        <v>6</v>
      </c>
      <c r="AD4" s="12">
        <v>5</v>
      </c>
      <c r="AE4" s="12">
        <v>53</v>
      </c>
      <c r="AF4" s="68">
        <v>0.57599999999999996</v>
      </c>
      <c r="AG4" s="69">
        <f>PRODUCT(AE4/AF4)</f>
        <v>92.0138888888889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15</v>
      </c>
      <c r="AB5" s="12">
        <v>0</v>
      </c>
      <c r="AC5" s="12">
        <v>5</v>
      </c>
      <c r="AD5" s="12">
        <v>10</v>
      </c>
      <c r="AE5" s="12">
        <v>63</v>
      </c>
      <c r="AF5" s="68">
        <v>0.61160000000000003</v>
      </c>
      <c r="AG5" s="19">
        <v>103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31</v>
      </c>
      <c r="Z6" s="1" t="s">
        <v>32</v>
      </c>
      <c r="AA6" s="12">
        <v>6</v>
      </c>
      <c r="AB6" s="12">
        <v>0</v>
      </c>
      <c r="AC6" s="12">
        <v>3</v>
      </c>
      <c r="AD6" s="12">
        <v>2</v>
      </c>
      <c r="AE6" s="12">
        <v>25</v>
      </c>
      <c r="AF6" s="32">
        <v>0.65780000000000005</v>
      </c>
      <c r="AG6" s="19">
        <v>38</v>
      </c>
      <c r="AH6" s="40"/>
      <c r="AI6" s="7"/>
      <c r="AJ6" s="7"/>
      <c r="AK6" s="7"/>
      <c r="AL6" s="70"/>
      <c r="AM6" s="12">
        <v>2</v>
      </c>
      <c r="AN6" s="12">
        <v>0</v>
      </c>
      <c r="AO6" s="13">
        <v>1</v>
      </c>
      <c r="AP6" s="12">
        <v>0</v>
      </c>
      <c r="AQ6" s="12">
        <v>4</v>
      </c>
      <c r="AR6" s="65">
        <v>0.36399999999999999</v>
      </c>
      <c r="AS6" s="1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35</v>
      </c>
      <c r="AB7" s="36">
        <f t="shared" ref="AB7:AG7" si="0">SUM(AB4:AB6)</f>
        <v>0</v>
      </c>
      <c r="AC7" s="36">
        <f t="shared" si="0"/>
        <v>14</v>
      </c>
      <c r="AD7" s="36">
        <f t="shared" si="0"/>
        <v>17</v>
      </c>
      <c r="AE7" s="36">
        <f t="shared" si="0"/>
        <v>141</v>
      </c>
      <c r="AF7" s="37">
        <f>PRODUCT(AE7/AG7)</f>
        <v>0.60511414436430822</v>
      </c>
      <c r="AG7" s="21">
        <f t="shared" si="0"/>
        <v>233.01388888888891</v>
      </c>
      <c r="AH7" s="18"/>
      <c r="AI7" s="29"/>
      <c r="AJ7" s="41"/>
      <c r="AK7" s="42"/>
      <c r="AL7" s="10"/>
      <c r="AM7" s="36">
        <f>SUM(AM6:AM6)</f>
        <v>2</v>
      </c>
      <c r="AN7" s="36">
        <f>SUM(AN6:AN6)</f>
        <v>0</v>
      </c>
      <c r="AO7" s="36">
        <f>SUM(AO6:AO6)</f>
        <v>1</v>
      </c>
      <c r="AP7" s="36">
        <f>SUM(AP6:AP6)</f>
        <v>0</v>
      </c>
      <c r="AQ7" s="36">
        <f>SUM(AQ6:AQ6)</f>
        <v>4</v>
      </c>
      <c r="AR7" s="37">
        <v>0</v>
      </c>
      <c r="AS7" s="39">
        <f>SUM(AS6:AS6)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72</v>
      </c>
      <c r="F10" s="47">
        <v>0</v>
      </c>
      <c r="G10" s="47">
        <v>3</v>
      </c>
      <c r="H10" s="47">
        <v>7</v>
      </c>
      <c r="I10" s="47">
        <v>38</v>
      </c>
      <c r="J10" s="60">
        <v>0.32800000000000001</v>
      </c>
      <c r="K10" s="16">
        <f>PRODUCT(I10/J10)</f>
        <v>115.85365853658536</v>
      </c>
      <c r="L10" s="53">
        <f>PRODUCT((F10+G10)/E10)</f>
        <v>4.1666666666666664E-2</v>
      </c>
      <c r="M10" s="53">
        <f>PRODUCT(H10/E10)</f>
        <v>9.7222222222222224E-2</v>
      </c>
      <c r="N10" s="53">
        <f>PRODUCT((F10+G10+H10)/E10)</f>
        <v>0.1388888888888889</v>
      </c>
      <c r="O10" s="53">
        <f>PRODUCT(I10/E10)</f>
        <v>0.52777777777777779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33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0</v>
      </c>
      <c r="G12" s="47">
        <f>PRODUCT(AC7+AO7)</f>
        <v>15</v>
      </c>
      <c r="H12" s="47">
        <f>PRODUCT(AD7+AP7)</f>
        <v>17</v>
      </c>
      <c r="I12" s="47">
        <f>PRODUCT(AE7+AQ7)</f>
        <v>145</v>
      </c>
      <c r="J12" s="60">
        <f>PRODUCT(I12/K12)</f>
        <v>0.59422847060162776</v>
      </c>
      <c r="K12" s="10">
        <f>PRODUCT(AG7+AS7)</f>
        <v>244.01388888888891</v>
      </c>
      <c r="L12" s="53">
        <f>PRODUCT((F12+G12)/E12)</f>
        <v>0.40540540540540543</v>
      </c>
      <c r="M12" s="53">
        <f>PRODUCT(H12/E12)</f>
        <v>0.45945945945945948</v>
      </c>
      <c r="N12" s="53">
        <f>PRODUCT((F12+G12+H12)/E12)</f>
        <v>0.86486486486486491</v>
      </c>
      <c r="O12" s="53">
        <f>PRODUCT(I12/E12)</f>
        <v>3.9189189189189189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109</v>
      </c>
      <c r="F13" s="47">
        <f t="shared" ref="F13:I13" si="1">SUM(F10:F12)</f>
        <v>0</v>
      </c>
      <c r="G13" s="47">
        <f t="shared" si="1"/>
        <v>18</v>
      </c>
      <c r="H13" s="47">
        <f t="shared" si="1"/>
        <v>24</v>
      </c>
      <c r="I13" s="47">
        <f t="shared" si="1"/>
        <v>183</v>
      </c>
      <c r="J13" s="60">
        <f>PRODUCT(I13/K13)</f>
        <v>0.50852043011157555</v>
      </c>
      <c r="K13" s="16">
        <f>SUM(K10:K12)</f>
        <v>359.8675474254743</v>
      </c>
      <c r="L13" s="53">
        <f>PRODUCT((F13+G13)/E13)</f>
        <v>0.16513761467889909</v>
      </c>
      <c r="M13" s="53">
        <f>PRODUCT(H13/E13)</f>
        <v>0.22018348623853212</v>
      </c>
      <c r="N13" s="53">
        <f>PRODUCT((F13+G13+H13)/E13)</f>
        <v>0.38532110091743121</v>
      </c>
      <c r="O13" s="53">
        <f>PRODUCT(I13/E13)</f>
        <v>1.6788990825688073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2022-08-21T08:28:03Z</dcterms:modified>
</cp:coreProperties>
</file>